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3" i="1" l="1"/>
  <c r="D18" i="1"/>
  <c r="D14" i="1"/>
  <c r="D25" i="1" l="1"/>
  <c r="C31" i="1" s="1"/>
  <c r="D38" i="1" s="1"/>
  <c r="C30" i="1" l="1"/>
  <c r="D37" i="1" s="1"/>
</calcChain>
</file>

<file path=xl/sharedStrings.xml><?xml version="1.0" encoding="utf-8"?>
<sst xmlns="http://schemas.openxmlformats.org/spreadsheetml/2006/main" count="61" uniqueCount="59">
  <si>
    <r>
      <t>Q = Q1 + Q2 + Q3</t>
    </r>
    <r>
      <rPr>
        <sz val="9.9"/>
        <color rgb="FF333333"/>
        <rFont val="Arial"/>
        <family val="2"/>
        <charset val="204"/>
      </rPr>
      <t>, где</t>
    </r>
  </si>
  <si>
    <r>
      <t>Q1</t>
    </r>
    <r>
      <rPr>
        <sz val="8.8000000000000007"/>
        <color rgb="FF555555"/>
        <rFont val="Calibri"/>
        <family val="2"/>
        <charset val="204"/>
        <scheme val="minor"/>
      </rPr>
      <t xml:space="preserve"> — теплопритоки от окна, стен, пола и потолка.</t>
    </r>
  </si>
  <si>
    <r>
      <t>Q1 = S * h * q / 1000</t>
    </r>
    <r>
      <rPr>
        <sz val="8.8000000000000007"/>
        <color rgb="FF555555"/>
        <rFont val="Calibri"/>
        <family val="2"/>
        <charset val="204"/>
        <scheme val="minor"/>
      </rPr>
      <t>, где</t>
    </r>
  </si>
  <si>
    <r>
      <t>S</t>
    </r>
    <r>
      <rPr>
        <sz val="8.8000000000000007"/>
        <color rgb="FF555555"/>
        <rFont val="Calibri"/>
        <family val="2"/>
        <charset val="204"/>
        <scheme val="minor"/>
      </rPr>
      <t xml:space="preserve"> — площадь помещения (кв. м);</t>
    </r>
  </si>
  <si>
    <r>
      <t>h</t>
    </r>
    <r>
      <rPr>
        <sz val="8.8000000000000007"/>
        <color rgb="FF555555"/>
        <rFont val="Calibri"/>
        <family val="2"/>
        <charset val="204"/>
        <scheme val="minor"/>
      </rPr>
      <t xml:space="preserve"> — высота помещения (м);</t>
    </r>
  </si>
  <si>
    <r>
      <t>q</t>
    </r>
    <r>
      <rPr>
        <sz val="8.8000000000000007"/>
        <color rgb="FF555555"/>
        <rFont val="Calibri"/>
        <family val="2"/>
        <charset val="204"/>
        <scheme val="minor"/>
      </rPr>
      <t xml:space="preserve"> — коэффициент, равный 30 - 40 Вт/кб. м:</t>
    </r>
  </si>
  <si>
    <t>q = 30 для затененного помещения;</t>
  </si>
  <si>
    <t>q = 35 при средней освещенности;</t>
  </si>
  <si>
    <t>q = 40 для помещений, в которые попадает много солнечного света.</t>
  </si>
  <si>
    <t>Если в помещение попадают прямые солнечные лучи, то на окнах должны быть светлые шторы или жалюзи.</t>
  </si>
  <si>
    <r>
      <t>Q2</t>
    </r>
    <r>
      <rPr>
        <sz val="8.8000000000000007"/>
        <color rgb="FF555555"/>
        <rFont val="Calibri"/>
        <family val="2"/>
        <charset val="204"/>
        <scheme val="minor"/>
      </rPr>
      <t xml:space="preserve"> — сумма теплопритоков от людей.</t>
    </r>
  </si>
  <si>
    <t>Теплопритоки от взрослого человека:</t>
  </si>
  <si>
    <r>
      <t>0,1 кВт</t>
    </r>
    <r>
      <rPr>
        <sz val="8.8000000000000007"/>
        <color rgb="FF555555"/>
        <rFont val="Calibri"/>
        <family val="2"/>
        <charset val="204"/>
        <scheme val="minor"/>
      </rPr>
      <t xml:space="preserve"> — в спокойном состоянии;</t>
    </r>
  </si>
  <si>
    <r>
      <t>0,13 кВт</t>
    </r>
    <r>
      <rPr>
        <sz val="8.8000000000000007"/>
        <color rgb="FF555555"/>
        <rFont val="Calibri"/>
        <family val="2"/>
        <charset val="204"/>
        <scheme val="minor"/>
      </rPr>
      <t xml:space="preserve"> — при легком движении;</t>
    </r>
  </si>
  <si>
    <r>
      <t>0,2 кВт</t>
    </r>
    <r>
      <rPr>
        <sz val="8.8000000000000007"/>
        <color rgb="FF555555"/>
        <rFont val="Calibri"/>
        <family val="2"/>
        <charset val="204"/>
        <scheme val="minor"/>
      </rPr>
      <t xml:space="preserve"> — при физической нагрузке;</t>
    </r>
  </si>
  <si>
    <r>
      <t>Q3</t>
    </r>
    <r>
      <rPr>
        <sz val="8.8000000000000007"/>
        <color rgb="FF555555"/>
        <rFont val="Calibri"/>
        <family val="2"/>
        <charset val="204"/>
        <scheme val="minor"/>
      </rPr>
      <t xml:space="preserve"> — сумма теплопритоков от бытовых приборов.</t>
    </r>
  </si>
  <si>
    <t>Теплопритоки от бытовых приборов:</t>
  </si>
  <si>
    <r>
      <t>0,3 кВт</t>
    </r>
    <r>
      <rPr>
        <sz val="8.8000000000000007"/>
        <color rgb="FF555555"/>
        <rFont val="Calibri"/>
        <family val="2"/>
        <charset val="204"/>
        <scheme val="minor"/>
      </rPr>
      <t xml:space="preserve"> — от компьютера;</t>
    </r>
  </si>
  <si>
    <r>
      <t>0,2 кВт</t>
    </r>
    <r>
      <rPr>
        <sz val="8.8000000000000007"/>
        <color rgb="FF555555"/>
        <rFont val="Calibri"/>
        <family val="2"/>
        <charset val="204"/>
        <scheme val="minor"/>
      </rPr>
      <t xml:space="preserve"> — от телевизора;</t>
    </r>
  </si>
  <si>
    <t>Для других приборов можно считать, что они выделяют в виде тепла 30% от максимальной потребляемой мощности (то есть предполагается, что средняя потребляемая мощность составляет 30% от максимальной).</t>
  </si>
  <si>
    <r>
      <t xml:space="preserve">Мощность кондиционера должна лежать в диапазоне </t>
    </r>
    <r>
      <rPr>
        <b/>
        <sz val="9.9"/>
        <color rgb="FF555555"/>
        <rFont val="Arial"/>
        <family val="2"/>
        <charset val="204"/>
      </rPr>
      <t>Q</t>
    </r>
    <r>
      <rPr>
        <b/>
        <vertAlign val="subscript"/>
        <sz val="9.9"/>
        <color rgb="FF555555"/>
        <rFont val="Arial"/>
        <family val="2"/>
        <charset val="204"/>
      </rPr>
      <t>range</t>
    </r>
    <r>
      <rPr>
        <sz val="9.9"/>
        <color rgb="FF333333"/>
        <rFont val="Arial"/>
        <family val="2"/>
        <charset val="204"/>
      </rPr>
      <t xml:space="preserve"> от </t>
    </r>
    <r>
      <rPr>
        <b/>
        <sz val="9.9"/>
        <color rgb="FF555555"/>
        <rFont val="Arial"/>
        <family val="2"/>
        <charset val="204"/>
      </rPr>
      <t>–5%</t>
    </r>
    <r>
      <rPr>
        <sz val="9.9"/>
        <color rgb="FF333333"/>
        <rFont val="Arial"/>
        <family val="2"/>
        <charset val="204"/>
      </rPr>
      <t xml:space="preserve"> до </t>
    </r>
    <r>
      <rPr>
        <b/>
        <sz val="9.9"/>
        <color rgb="FF555555"/>
        <rFont val="Arial"/>
        <family val="2"/>
        <charset val="204"/>
      </rPr>
      <t>+15%</t>
    </r>
    <r>
      <rPr>
        <sz val="9.9"/>
        <color rgb="FF333333"/>
        <rFont val="Arial"/>
        <family val="2"/>
        <charset val="204"/>
      </rPr>
      <t xml:space="preserve"> расчетной мощности </t>
    </r>
    <r>
      <rPr>
        <b/>
        <sz val="9.9"/>
        <color rgb="FF555555"/>
        <rFont val="Arial"/>
        <family val="2"/>
        <charset val="204"/>
      </rPr>
      <t>Q</t>
    </r>
    <r>
      <rPr>
        <sz val="9.9"/>
        <color rgb="FF333333"/>
        <rFont val="Arial"/>
        <family val="2"/>
        <charset val="204"/>
      </rPr>
      <t>.</t>
    </r>
  </si>
  <si>
    <t>Q1</t>
  </si>
  <si>
    <t>S</t>
  </si>
  <si>
    <t>h</t>
  </si>
  <si>
    <t>q</t>
  </si>
  <si>
    <t>Q2</t>
  </si>
  <si>
    <t>4 человека</t>
  </si>
  <si>
    <t>Q3</t>
  </si>
  <si>
    <t>4 компьютера</t>
  </si>
  <si>
    <t>Q</t>
  </si>
  <si>
    <t>Qrange</t>
  </si>
  <si>
    <t>от</t>
  </si>
  <si>
    <t>до</t>
  </si>
  <si>
    <r>
      <t>БТЕ</t>
    </r>
    <r>
      <rPr>
        <sz val="11"/>
        <color rgb="FF333333"/>
        <rFont val="Arial"/>
        <family val="2"/>
        <charset val="204"/>
      </rPr>
      <t xml:space="preserve"> (</t>
    </r>
    <r>
      <rPr>
        <b/>
        <sz val="11"/>
        <color rgb="FF669900"/>
        <rFont val="Arial"/>
        <family val="2"/>
        <charset val="204"/>
      </rPr>
      <t>BTU</t>
    </r>
    <r>
      <rPr>
        <sz val="11"/>
        <color rgb="FF333333"/>
        <rFont val="Arial"/>
        <family val="2"/>
        <charset val="204"/>
      </rPr>
      <t>) — Британская Тепловая Единица (British Thermal Unit).</t>
    </r>
  </si>
  <si>
    <t>1000 БТЕ/час = 293 Вт.</t>
  </si>
  <si>
    <t>кВт</t>
  </si>
  <si>
    <t>БТЕ</t>
  </si>
  <si>
    <t>Площадь</t>
  </si>
  <si>
    <t>Высота потолка</t>
  </si>
  <si>
    <t>коэф.</t>
  </si>
  <si>
    <t>Учет притока свежего воздуха от приоткрытого окна</t>
  </si>
  <si>
    <t>Мощность Q1 должна быть увеличена на 20 – 25% для компенсации тепловой нагрузки от приточного воздуха. Эта величина получена исходя из однократного дополнительного воздухообмена при температуре / влажности наружного воздуха 33°С / 50% и температуре внутреннего воздуха 22°С. В калькуляторе вы можете выбрать другую кратность воздухообмена (рекомендуемое значение для жилых помещений — от 1 до 2).</t>
  </si>
  <si>
    <t>Потребление электроэнергии возрастет на 10 – 15%. Заметим, что это является одной из основных причин запрета эксплуатации кондиционеров при открытых окнах в офисах, отелях и других общественных помещениях.</t>
  </si>
  <si>
    <t>В некоторых случаях теплопритоки могут оказаться слишком большими (например, при очень жаркой погоде) и кондиционер не сможет поддерживать заданную температуру. В этом случае окно придется закрыть.</t>
  </si>
  <si>
    <t>Верхний этаж</t>
  </si>
  <si>
    <t>Гарантированные 18 – 20°С</t>
  </si>
  <si>
    <t>Поскольку типовой расчет делается с небольшим запасом, то на практике кондиционер сможет эффективно охлаждать помещение при температуре наружного воздуха до 30 – 33°С, однако при увеличении температуры до 35 – 40°С его мощности уже будет недостаточно. Поэтому тем, кто «любит похолоднее» можно посоветовать увеличить мощность Q1 на 20 – 30% (в калькуляторе используется среднее значение – 25%).</t>
  </si>
  <si>
    <t>Типовой расчет мощности кондиционера производится в соответствии со Строительными Нормами и Правилами, а в СНиП 2.04.05-91 указано, что для Москвы расчетная температура воздуха в теплый период года составляет 28,5°С. Соответственно, поддержание в помещение минимально возможной температуры на уровне 18°С гарантируется только при температуре наружного воздуха не выше 28,5°С.</t>
  </si>
  <si>
    <t>Если помещение расположено на последнем этаже и сверху нет чердака или технического этажа, то тепло от нагретой крыши будет передаваться внутрь. Крыша, расположенная горизонтально, да еще темного цвета, получает в несколько раз больше тепла, чем светлые стены (для примера сравните в солнечный день температуру асфальта и стены снаружи помещения). Вследствие этого теплопритоки от потолка будут выше, чем учтено в типовом расчете, и мощность Q1 необходимо будет увеличить на 10 – 20% (точное значение зависит от фактического нагрева потолка, в калькуляторе используется среднее значение – 15%).</t>
  </si>
  <si>
    <t>Большая площадь остекления</t>
  </si>
  <si>
    <t>Насколько сильно влияет большая площадь остекления на поступление тепла? Самый простой способ понять это без сложных расчетов — обратиться к аналогии и рассмотреть обогрев помещения в зимний период. Эта аналогия уместна, поскольку теплоизоляция здания не зависит от того, где теплее — внутри или снаружи, а теплопритоки или теплопотери определяются только перепадом температур. Зимой перепад температур между наружным и внутренним воздухом может длительное время превышать 40°С (от -20°С до +20°С). Летом же перепад в два раза меньше (от +40°С до +20°С). Несмотря на то, что теплопотери зимой в два раза больше, чем теплопритоки летом, для расчета мощности обогревателей используется та же формула, что и для расчета кондиционера — 1 кВт на 10 кв.м.</t>
  </si>
  <si>
    <t>Объясняется это как раз влиянием солнечного излучения, проникающего в комнату через окно. Зимой солнце помогает обогревать помещение (вы, наверно, замечали, что в морозный солнечный день в квартире заметно теплее, чем в пасмурную погоду). А летом кондиционеру приходится тратить до 50% своей мощности на компенсацию теплопритоков от Солнца.</t>
  </si>
  <si>
    <t>При типовом расчете предполагается, что в комнате есть одно окно стандартного размера (с площадью остекления 1,5 – 2,0 кв.м). В зависимости от инсоляции (степени освещенности солнечными лучами) мощность кондиционера изменяется на 15% в большую или меньшую сторону от среднего значения. Если площадь остекления больше стандартного значения, то мощность кондиционера необходимо увеличить. Поскольку в типовом расчете уже учтена стандартная площадь остекления (2.0 кв.м), то для компенсации дополнительных теплопритоков на каждый квадратный метр площади остекления свыше 2,0 кв.м нужно прибавить 200 – 300 Вт при сильной инсоляции, 100 – 200 Вт при средней освещенности и 50 – 100 Вт для затененного помещения.</t>
  </si>
  <si>
    <t>Если в течение дня в помещение заглядывает Солнце, на окне обязательно должны быть светлые шторы или жалюзи — они позволяют снизить теплопритоки от солнечного излучения.</t>
  </si>
  <si>
    <t>Расчет мощности с использованием дополнительных параметров</t>
  </si>
  <si>
    <t>Расчет мощности кондиционера</t>
  </si>
  <si>
    <t>В БТЕ</t>
  </si>
  <si>
    <t>Расчет</t>
  </si>
  <si>
    <r>
      <t xml:space="preserve">Типовой расчет позволяет найти мощность кондиционера для небольшого помещения: офиса площадью до 50 – 70 кв. м и других помещений, расположенных в капитальных зданиях. Расчет мощности охлаждения </t>
    </r>
    <r>
      <rPr>
        <b/>
        <sz val="9.9"/>
        <color rgb="FF555555"/>
        <rFont val="Arial"/>
        <family val="2"/>
        <charset val="204"/>
      </rPr>
      <t>Q</t>
    </r>
    <r>
      <rPr>
        <sz val="9.9"/>
        <color rgb="FF333333"/>
        <rFont val="Arial"/>
        <family val="2"/>
        <charset val="204"/>
      </rPr>
      <t xml:space="preserve"> (в киловаттах) производится по следующей методике: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</si>
</sst>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1"/>
      <color rgb="FF333333"/>
      <name val="Arial"/>
      <family val="2"/>
      <charset val="204"/>
    </font>
    <font>
      <sz val="9.9"/>
      <color rgb="FF333333"/>
      <name val="Arial"/>
      <family val="2"/>
      <charset val="204"/>
    </font>
    <font>
      <b/>
      <sz val="9.9"/>
      <color rgb="FF555555"/>
      <name val="Arial"/>
      <family val="2"/>
      <charset val="204"/>
    </font>
    <font>
      <sz val="1"/>
      <color rgb="FF555555"/>
      <name val="Calibri"/>
      <family val="2"/>
      <charset val="204"/>
      <scheme val="minor"/>
    </font>
    <font>
      <sz val="8.8000000000000007"/>
      <color rgb="FF555555"/>
      <name val="Calibri"/>
      <family val="2"/>
      <charset val="204"/>
      <scheme val="minor"/>
    </font>
    <font>
      <b/>
      <sz val="8.8000000000000007"/>
      <color rgb="FF555555"/>
      <name val="Calibri"/>
      <family val="2"/>
      <charset val="204"/>
      <scheme val="minor"/>
    </font>
    <font>
      <b/>
      <vertAlign val="subscript"/>
      <sz val="9.9"/>
      <color rgb="FF555555"/>
      <name val="Arial"/>
      <family val="2"/>
      <charset val="204"/>
    </font>
    <font>
      <b/>
      <sz val="11"/>
      <color rgb="FF669900"/>
      <name val="Arial"/>
      <family val="2"/>
      <charset val="204"/>
    </font>
    <font>
      <sz val="16.5"/>
      <color rgb="FF669900"/>
      <name val="Arial"/>
      <family val="2"/>
      <charset val="204"/>
    </font>
    <font>
      <sz val="9"/>
      <color rgb="FF6699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b/>
      <sz val="9"/>
      <color rgb="FF0099CC"/>
      <name val="Arial"/>
      <family val="2"/>
      <charset val="204"/>
    </font>
    <font>
      <sz val="9"/>
      <color rgb="FF333333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tted">
        <color rgb="FF808080"/>
      </top>
      <bottom/>
      <diagonal/>
    </border>
    <border>
      <left/>
      <right/>
      <top/>
      <bottom style="dotted">
        <color rgb="FF80808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6" fillId="0" borderId="0" xfId="0" applyFont="1" applyAlignment="1">
      <alignment horizontal="left" vertical="center" wrapText="1" indent="2"/>
    </xf>
    <xf numFmtId="0" fontId="6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6"/>
    </xf>
    <xf numFmtId="0" fontId="5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2"/>
    </xf>
    <xf numFmtId="0" fontId="8" fillId="0" borderId="0" xfId="0" applyFont="1" applyAlignment="1">
      <alignment horizontal="left" vertical="center" indent="1"/>
    </xf>
    <xf numFmtId="0" fontId="1" fillId="0" borderId="0" xfId="0" applyFont="1"/>
    <xf numFmtId="9" fontId="0" fillId="0" borderId="0" xfId="0" applyNumberForma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2" fillId="0" borderId="0" xfId="0" applyFont="1" applyAlignment="1">
      <alignment horizontal="left" vertical="center" indent="2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6" xfId="0" applyBorder="1" applyAlignment="1">
      <alignment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1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 indent="2"/>
    </xf>
    <xf numFmtId="0" fontId="6" fillId="0" borderId="2" xfId="0" applyFont="1" applyBorder="1" applyAlignment="1">
      <alignment horizontal="left" vertical="center" wrapText="1" indent="2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top" wrapText="1" indent="2"/>
    </xf>
    <xf numFmtId="0" fontId="3" fillId="0" borderId="2" xfId="0" applyFont="1" applyBorder="1" applyAlignment="1">
      <alignment vertical="top" wrapText="1" indent="2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2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5"/>
  <sheetViews>
    <sheetView tabSelected="1" workbookViewId="0">
      <selection activeCell="A54" sqref="A54:D54"/>
    </sheetView>
  </sheetViews>
  <sheetFormatPr defaultRowHeight="15" x14ac:dyDescent="0.25"/>
  <cols>
    <col min="1" max="1" width="24.5703125" customWidth="1"/>
    <col min="2" max="2" width="36.7109375" customWidth="1"/>
    <col min="3" max="3" width="9.140625" customWidth="1"/>
    <col min="4" max="4" width="7.42578125" customWidth="1"/>
    <col min="5" max="5" width="5.7109375" customWidth="1"/>
  </cols>
  <sheetData>
    <row r="2" spans="1:5" ht="21" x14ac:dyDescent="0.3">
      <c r="A2" s="9" t="s">
        <v>55</v>
      </c>
    </row>
    <row r="3" spans="1:5" x14ac:dyDescent="0.25">
      <c r="A3" s="35"/>
      <c r="B3" s="35"/>
    </row>
    <row r="4" spans="1:5" ht="49.5" customHeight="1" x14ac:dyDescent="0.25">
      <c r="A4" s="37" t="s">
        <v>58</v>
      </c>
      <c r="B4" s="37"/>
      <c r="C4" s="37"/>
      <c r="D4" s="37"/>
      <c r="E4" s="37"/>
    </row>
    <row r="5" spans="1:5" ht="15.75" thickBot="1" x14ac:dyDescent="0.3">
      <c r="A5" s="35"/>
      <c r="B5" s="35"/>
    </row>
    <row r="6" spans="1:5" ht="15.75" thickBot="1" x14ac:dyDescent="0.3">
      <c r="A6" s="36" t="s">
        <v>0</v>
      </c>
      <c r="B6" s="36"/>
      <c r="C6" s="24" t="s">
        <v>57</v>
      </c>
    </row>
    <row r="7" spans="1:5" x14ac:dyDescent="0.25">
      <c r="A7" s="34"/>
      <c r="B7" s="34"/>
      <c r="C7" s="14" t="s">
        <v>37</v>
      </c>
      <c r="D7" s="15"/>
      <c r="E7" s="16"/>
    </row>
    <row r="8" spans="1:5" x14ac:dyDescent="0.25">
      <c r="A8" s="32" t="s">
        <v>1</v>
      </c>
      <c r="B8" s="2" t="s">
        <v>2</v>
      </c>
      <c r="C8" s="17" t="s">
        <v>22</v>
      </c>
      <c r="D8" s="18">
        <v>30</v>
      </c>
      <c r="E8" s="19"/>
    </row>
    <row r="9" spans="1:5" ht="30" x14ac:dyDescent="0.25">
      <c r="A9" s="32"/>
      <c r="B9" s="1" t="s">
        <v>3</v>
      </c>
      <c r="C9" s="20" t="s">
        <v>38</v>
      </c>
      <c r="D9" s="18" t="s">
        <v>23</v>
      </c>
      <c r="E9" s="19"/>
    </row>
    <row r="10" spans="1:5" x14ac:dyDescent="0.25">
      <c r="A10" s="32"/>
      <c r="B10" s="1" t="s">
        <v>4</v>
      </c>
      <c r="C10" s="17"/>
      <c r="D10" s="18">
        <v>3</v>
      </c>
      <c r="E10" s="19"/>
    </row>
    <row r="11" spans="1:5" x14ac:dyDescent="0.25">
      <c r="A11" s="32"/>
      <c r="B11" s="1" t="s">
        <v>5</v>
      </c>
      <c r="C11" s="17"/>
      <c r="D11" s="18"/>
      <c r="E11" s="19"/>
    </row>
    <row r="12" spans="1:5" x14ac:dyDescent="0.25">
      <c r="A12" s="32"/>
      <c r="B12" s="3" t="s">
        <v>6</v>
      </c>
      <c r="C12" s="17" t="s">
        <v>39</v>
      </c>
      <c r="D12" s="18"/>
      <c r="E12" s="19"/>
    </row>
    <row r="13" spans="1:5" x14ac:dyDescent="0.25">
      <c r="A13" s="32"/>
      <c r="B13" s="3" t="s">
        <v>7</v>
      </c>
      <c r="C13" s="17" t="s">
        <v>24</v>
      </c>
      <c r="D13" s="18">
        <v>40</v>
      </c>
      <c r="E13" s="19"/>
    </row>
    <row r="14" spans="1:5" ht="24" x14ac:dyDescent="0.25">
      <c r="A14" s="32"/>
      <c r="B14" s="3" t="s">
        <v>8</v>
      </c>
      <c r="C14" s="17" t="s">
        <v>21</v>
      </c>
      <c r="D14" s="18">
        <f>(D8*D10*D13)/1000</f>
        <v>3.6</v>
      </c>
      <c r="E14" s="19"/>
    </row>
    <row r="15" spans="1:5" ht="36" customHeight="1" x14ac:dyDescent="0.25">
      <c r="A15" s="33"/>
      <c r="B15" s="3" t="s">
        <v>9</v>
      </c>
      <c r="C15" s="17"/>
      <c r="D15" s="18"/>
      <c r="E15" s="19"/>
    </row>
    <row r="16" spans="1:5" x14ac:dyDescent="0.25">
      <c r="A16" s="34"/>
      <c r="B16" s="34"/>
      <c r="C16" s="17"/>
      <c r="D16" s="18"/>
      <c r="E16" s="19"/>
    </row>
    <row r="17" spans="1:5" x14ac:dyDescent="0.25">
      <c r="A17" s="32" t="s">
        <v>10</v>
      </c>
      <c r="B17" s="4" t="s">
        <v>11</v>
      </c>
      <c r="C17" s="17"/>
      <c r="D17" s="18" t="s">
        <v>26</v>
      </c>
      <c r="E17" s="19"/>
    </row>
    <row r="18" spans="1:5" x14ac:dyDescent="0.25">
      <c r="A18" s="32"/>
      <c r="B18" s="1" t="s">
        <v>12</v>
      </c>
      <c r="C18" s="17" t="s">
        <v>25</v>
      </c>
      <c r="D18" s="18">
        <f>0.1*4</f>
        <v>0.4</v>
      </c>
      <c r="E18" s="19"/>
    </row>
    <row r="19" spans="1:5" x14ac:dyDescent="0.25">
      <c r="A19" s="32"/>
      <c r="B19" s="1" t="s">
        <v>13</v>
      </c>
      <c r="C19" s="17"/>
      <c r="D19" s="18"/>
      <c r="E19" s="19"/>
    </row>
    <row r="20" spans="1:5" x14ac:dyDescent="0.25">
      <c r="A20" s="33"/>
      <c r="B20" s="1" t="s">
        <v>14</v>
      </c>
      <c r="C20" s="17"/>
      <c r="D20" s="18"/>
      <c r="E20" s="19"/>
    </row>
    <row r="21" spans="1:5" x14ac:dyDescent="0.25">
      <c r="A21" s="34"/>
      <c r="B21" s="34"/>
      <c r="C21" s="17"/>
      <c r="D21" s="18"/>
      <c r="E21" s="19"/>
    </row>
    <row r="22" spans="1:5" x14ac:dyDescent="0.25">
      <c r="A22" s="32" t="s">
        <v>15</v>
      </c>
      <c r="B22" s="4" t="s">
        <v>16</v>
      </c>
      <c r="C22" s="17"/>
      <c r="D22" s="18" t="s">
        <v>28</v>
      </c>
      <c r="E22" s="19"/>
    </row>
    <row r="23" spans="1:5" x14ac:dyDescent="0.25">
      <c r="A23" s="32"/>
      <c r="B23" s="1" t="s">
        <v>17</v>
      </c>
      <c r="C23" s="17" t="s">
        <v>27</v>
      </c>
      <c r="D23" s="18">
        <f>0.3*4</f>
        <v>1.2</v>
      </c>
      <c r="E23" s="19"/>
    </row>
    <row r="24" spans="1:5" x14ac:dyDescent="0.25">
      <c r="A24" s="32"/>
      <c r="B24" s="1" t="s">
        <v>18</v>
      </c>
      <c r="C24" s="17"/>
      <c r="D24" s="18"/>
      <c r="E24" s="19"/>
    </row>
    <row r="25" spans="1:5" ht="72.75" thickBot="1" x14ac:dyDescent="0.3">
      <c r="A25" s="33"/>
      <c r="B25" s="5" t="s">
        <v>19</v>
      </c>
      <c r="C25" s="21" t="s">
        <v>29</v>
      </c>
      <c r="D25" s="22">
        <f>SUM(D23,D18,D14)</f>
        <v>5.2</v>
      </c>
      <c r="E25" s="23"/>
    </row>
    <row r="26" spans="1:5" x14ac:dyDescent="0.25">
      <c r="A26" s="34"/>
      <c r="B26" s="34"/>
    </row>
    <row r="27" spans="1:5" x14ac:dyDescent="0.25">
      <c r="A27" s="35"/>
      <c r="B27" s="35"/>
    </row>
    <row r="28" spans="1:5" x14ac:dyDescent="0.25">
      <c r="A28" s="38" t="s">
        <v>20</v>
      </c>
      <c r="B28" s="38"/>
    </row>
    <row r="29" spans="1:5" ht="15.75" thickBot="1" x14ac:dyDescent="0.3"/>
    <row r="30" spans="1:5" x14ac:dyDescent="0.25">
      <c r="B30" s="25" t="s">
        <v>30</v>
      </c>
      <c r="C30" s="26">
        <f>D25-(D25*0.05)</f>
        <v>4.9400000000000004</v>
      </c>
      <c r="D30" s="26" t="s">
        <v>35</v>
      </c>
      <c r="E30" s="27"/>
    </row>
    <row r="31" spans="1:5" ht="15.75" thickBot="1" x14ac:dyDescent="0.3">
      <c r="B31" s="28"/>
      <c r="C31" s="29">
        <f>D25+(D25*0.15)</f>
        <v>5.98</v>
      </c>
      <c r="D31" s="29" t="s">
        <v>35</v>
      </c>
      <c r="E31" s="30"/>
    </row>
    <row r="34" spans="1:5" x14ac:dyDescent="0.25">
      <c r="A34" s="6" t="s">
        <v>33</v>
      </c>
    </row>
    <row r="35" spans="1:5" x14ac:dyDescent="0.25">
      <c r="A35" s="7" t="s">
        <v>34</v>
      </c>
    </row>
    <row r="36" spans="1:5" ht="15.75" thickBot="1" x14ac:dyDescent="0.3"/>
    <row r="37" spans="1:5" x14ac:dyDescent="0.25">
      <c r="B37" s="25" t="s">
        <v>56</v>
      </c>
      <c r="C37" s="26" t="s">
        <v>31</v>
      </c>
      <c r="D37" s="26">
        <f>C30*1000/293</f>
        <v>16.860068259385667</v>
      </c>
      <c r="E37" s="27" t="s">
        <v>36</v>
      </c>
    </row>
    <row r="38" spans="1:5" ht="15.75" thickBot="1" x14ac:dyDescent="0.3">
      <c r="B38" s="28"/>
      <c r="C38" s="29" t="s">
        <v>32</v>
      </c>
      <c r="D38" s="29">
        <f>C31*1000/293</f>
        <v>20.409556313993175</v>
      </c>
      <c r="E38" s="30" t="s">
        <v>36</v>
      </c>
    </row>
    <row r="41" spans="1:5" x14ac:dyDescent="0.25">
      <c r="A41" s="10" t="s">
        <v>54</v>
      </c>
      <c r="B41" s="11"/>
      <c r="C41" s="11"/>
      <c r="D41" s="11"/>
    </row>
    <row r="42" spans="1:5" x14ac:dyDescent="0.25">
      <c r="A42" s="12" t="s">
        <v>40</v>
      </c>
      <c r="B42" s="11"/>
      <c r="C42" s="11"/>
      <c r="D42" s="11"/>
      <c r="E42" s="8">
        <v>0.25</v>
      </c>
    </row>
    <row r="43" spans="1:5" ht="67.5" customHeight="1" x14ac:dyDescent="0.25">
      <c r="A43" s="31" t="s">
        <v>41</v>
      </c>
      <c r="B43" s="31"/>
      <c r="C43" s="31"/>
      <c r="D43" s="31"/>
    </row>
    <row r="44" spans="1:5" ht="35.25" customHeight="1" x14ac:dyDescent="0.25">
      <c r="A44" s="31" t="s">
        <v>42</v>
      </c>
      <c r="B44" s="31"/>
      <c r="C44" s="31"/>
      <c r="D44" s="31"/>
    </row>
    <row r="45" spans="1:5" ht="36" customHeight="1" x14ac:dyDescent="0.25">
      <c r="A45" s="31" t="s">
        <v>43</v>
      </c>
      <c r="B45" s="31"/>
      <c r="C45" s="31"/>
      <c r="D45" s="31"/>
    </row>
    <row r="46" spans="1:5" x14ac:dyDescent="0.25">
      <c r="A46" s="13" t="s">
        <v>45</v>
      </c>
      <c r="B46" s="11"/>
      <c r="C46" s="11"/>
      <c r="D46" s="11"/>
      <c r="E46" s="8">
        <v>0.25</v>
      </c>
    </row>
    <row r="47" spans="1:5" ht="63" customHeight="1" x14ac:dyDescent="0.25">
      <c r="A47" s="31" t="s">
        <v>47</v>
      </c>
      <c r="B47" s="31"/>
      <c r="C47" s="31"/>
      <c r="D47" s="31"/>
    </row>
    <row r="48" spans="1:5" ht="63" customHeight="1" x14ac:dyDescent="0.25">
      <c r="A48" s="31" t="s">
        <v>46</v>
      </c>
      <c r="B48" s="31"/>
      <c r="C48" s="31"/>
      <c r="D48" s="31"/>
    </row>
    <row r="49" spans="1:5" x14ac:dyDescent="0.25">
      <c r="A49" s="12" t="s">
        <v>44</v>
      </c>
      <c r="B49" s="11"/>
      <c r="C49" s="11"/>
      <c r="D49" s="11"/>
      <c r="E49" s="8">
        <v>0.15</v>
      </c>
    </row>
    <row r="50" spans="1:5" ht="81" customHeight="1" x14ac:dyDescent="0.25">
      <c r="A50" s="31" t="s">
        <v>48</v>
      </c>
      <c r="B50" s="31"/>
      <c r="C50" s="31"/>
      <c r="D50" s="31"/>
    </row>
    <row r="51" spans="1:5" x14ac:dyDescent="0.25">
      <c r="A51" s="12" t="s">
        <v>49</v>
      </c>
      <c r="B51" s="11"/>
      <c r="C51" s="11"/>
      <c r="D51" s="11"/>
      <c r="E51" s="8">
        <v>0.15</v>
      </c>
    </row>
    <row r="52" spans="1:5" ht="108" customHeight="1" x14ac:dyDescent="0.25">
      <c r="A52" s="31" t="s">
        <v>50</v>
      </c>
      <c r="B52" s="31"/>
      <c r="C52" s="31"/>
      <c r="D52" s="31"/>
    </row>
    <row r="53" spans="1:5" ht="53.25" customHeight="1" x14ac:dyDescent="0.25">
      <c r="A53" s="31" t="s">
        <v>51</v>
      </c>
      <c r="B53" s="31"/>
      <c r="C53" s="31"/>
      <c r="D53" s="31"/>
    </row>
    <row r="54" spans="1:5" ht="115.5" customHeight="1" x14ac:dyDescent="0.25">
      <c r="A54" s="31" t="s">
        <v>52</v>
      </c>
      <c r="B54" s="31"/>
      <c r="C54" s="31"/>
      <c r="D54" s="31"/>
    </row>
    <row r="55" spans="1:5" ht="37.5" customHeight="1" x14ac:dyDescent="0.25">
      <c r="A55" s="31" t="s">
        <v>53</v>
      </c>
      <c r="B55" s="31"/>
      <c r="C55" s="31"/>
      <c r="D55" s="31"/>
    </row>
  </sheetData>
  <mergeCells count="23">
    <mergeCell ref="A27:B27"/>
    <mergeCell ref="A28:B28"/>
    <mergeCell ref="A21:B21"/>
    <mergeCell ref="A22:A25"/>
    <mergeCell ref="A26:B26"/>
    <mergeCell ref="A8:A15"/>
    <mergeCell ref="A16:B16"/>
    <mergeCell ref="A17:A20"/>
    <mergeCell ref="A3:B3"/>
    <mergeCell ref="A5:B5"/>
    <mergeCell ref="A6:B6"/>
    <mergeCell ref="A7:B7"/>
    <mergeCell ref="A4:E4"/>
    <mergeCell ref="A43:D43"/>
    <mergeCell ref="A44:D44"/>
    <mergeCell ref="A45:D45"/>
    <mergeCell ref="A47:D47"/>
    <mergeCell ref="A48:D48"/>
    <mergeCell ref="A50:D50"/>
    <mergeCell ref="A52:D52"/>
    <mergeCell ref="A53:D53"/>
    <mergeCell ref="A54:D54"/>
    <mergeCell ref="A55:D5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WPC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KeyMS</dc:creator>
  <cp:lastModifiedBy>KeyMS</cp:lastModifiedBy>
  <cp:lastPrinted>2012-05-02T07:21:58Z</cp:lastPrinted>
  <dcterms:created xsi:type="dcterms:W3CDTF">2012-05-02T06:50:32Z</dcterms:created>
  <dcterms:modified xsi:type="dcterms:W3CDTF">2012-05-02T07:22:09Z</dcterms:modified>
</cp:coreProperties>
</file>